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 Assistant Files\Board of Directors\'26 Meeting Minutes, Agendas &amp; Notices\Packets\Oct. 2026 Board Packet\"/>
    </mc:Choice>
  </mc:AlternateContent>
  <xr:revisionPtr revIDLastSave="0" documentId="8_{9E40D529-B25C-49FC-B6FB-0A68B7B995FE}" xr6:coauthVersionLast="47" xr6:coauthVersionMax="47" xr10:uidLastSave="{00000000-0000-0000-0000-000000000000}"/>
  <bookViews>
    <workbookView xWindow="-108" yWindow="-108" windowWidth="23256" windowHeight="12456" xr2:uid="{A14C1B14-2F5D-406A-AF11-B960B14B9839}"/>
  </bookViews>
  <sheets>
    <sheet name="2025-2027" sheetId="3" r:id="rId1"/>
    <sheet name="2019-2021" sheetId="1" r:id="rId2"/>
    <sheet name="2017-2019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3" l="1"/>
  <c r="L32" i="3"/>
  <c r="K32" i="3"/>
  <c r="J32" i="3"/>
  <c r="I32" i="3"/>
  <c r="H32" i="3"/>
  <c r="G32" i="3"/>
  <c r="F32" i="3"/>
  <c r="E32" i="3"/>
  <c r="D32" i="3"/>
  <c r="C32" i="3"/>
  <c r="B32" i="3"/>
  <c r="M24" i="3"/>
  <c r="L24" i="3"/>
  <c r="K24" i="3"/>
  <c r="J24" i="3"/>
  <c r="I24" i="3"/>
  <c r="H24" i="3"/>
  <c r="G24" i="3"/>
  <c r="F24" i="3"/>
  <c r="E24" i="3"/>
  <c r="D24" i="3"/>
  <c r="C24" i="3"/>
  <c r="B24" i="3"/>
  <c r="M8" i="3"/>
  <c r="E16" i="3"/>
  <c r="F16" i="3"/>
  <c r="G16" i="3"/>
  <c r="H16" i="3"/>
  <c r="I16" i="3"/>
  <c r="J16" i="3"/>
  <c r="D16" i="3"/>
  <c r="L16" i="3"/>
  <c r="M16" i="3"/>
  <c r="K16" i="3"/>
  <c r="C8" i="3"/>
  <c r="D8" i="3"/>
  <c r="E8" i="3"/>
  <c r="F8" i="3"/>
  <c r="G8" i="3"/>
  <c r="H8" i="3"/>
  <c r="I8" i="3"/>
  <c r="J8" i="3"/>
  <c r="K8" i="3"/>
  <c r="L8" i="3"/>
  <c r="B8" i="3"/>
  <c r="N33" i="1"/>
  <c r="N32" i="1"/>
  <c r="N15" i="1"/>
  <c r="N30" i="2"/>
  <c r="N14" i="2"/>
  <c r="B10" i="2"/>
  <c r="C10" i="2"/>
  <c r="D10" i="2"/>
  <c r="E10" i="2"/>
  <c r="F10" i="2"/>
  <c r="G10" i="2"/>
  <c r="H10" i="2"/>
  <c r="I10" i="2"/>
  <c r="J10" i="2"/>
  <c r="K10" i="2"/>
  <c r="L10" i="2"/>
  <c r="M10" i="2"/>
  <c r="F24" i="2"/>
  <c r="F26" i="2" s="1"/>
  <c r="B8" i="2"/>
  <c r="B24" i="2"/>
  <c r="B26" i="2" s="1"/>
  <c r="C24" i="2"/>
  <c r="C26" i="2" s="1"/>
  <c r="D24" i="2"/>
  <c r="D26" i="2" s="1"/>
  <c r="E26" i="2"/>
  <c r="G26" i="2"/>
  <c r="H26" i="2"/>
  <c r="I24" i="2"/>
  <c r="I26" i="2" s="1"/>
  <c r="J24" i="2"/>
  <c r="J26" i="2" s="1"/>
  <c r="K24" i="2"/>
  <c r="K26" i="2" s="1"/>
  <c r="L24" i="2"/>
  <c r="L26" i="2" s="1"/>
  <c r="M24" i="2"/>
  <c r="M26" i="2" s="1"/>
  <c r="M8" i="2"/>
  <c r="L8" i="2"/>
  <c r="K8" i="2"/>
  <c r="J8" i="2"/>
  <c r="I8" i="2"/>
  <c r="H8" i="2"/>
  <c r="G8" i="2"/>
  <c r="F8" i="2"/>
  <c r="E8" i="2"/>
  <c r="D8" i="2"/>
  <c r="C8" i="2"/>
  <c r="C26" i="1"/>
  <c r="D26" i="1"/>
  <c r="D28" i="1" s="1"/>
  <c r="E26" i="1"/>
  <c r="F26" i="1"/>
  <c r="F28" i="1" s="1"/>
  <c r="G26" i="1"/>
  <c r="H26" i="1"/>
  <c r="H28" i="1" s="1"/>
  <c r="I26" i="1"/>
  <c r="J26" i="1"/>
  <c r="J28" i="1" s="1"/>
  <c r="K26" i="1"/>
  <c r="L26" i="1"/>
  <c r="L28" i="1" s="1"/>
  <c r="M26" i="1"/>
  <c r="C28" i="1"/>
  <c r="E28" i="1"/>
  <c r="G28" i="1"/>
  <c r="I28" i="1"/>
  <c r="K28" i="1"/>
  <c r="M28" i="1"/>
  <c r="B28" i="1"/>
  <c r="B26" i="1"/>
  <c r="E11" i="1"/>
  <c r="G11" i="1"/>
  <c r="I11" i="1"/>
  <c r="K11" i="1"/>
  <c r="M11" i="1"/>
  <c r="D9" i="1"/>
  <c r="D11" i="1" s="1"/>
  <c r="E9" i="1"/>
  <c r="F9" i="1"/>
  <c r="F11" i="1" s="1"/>
  <c r="G9" i="1"/>
  <c r="H9" i="1"/>
  <c r="H11" i="1" s="1"/>
  <c r="I9" i="1"/>
  <c r="J9" i="1"/>
  <c r="J11" i="1" s="1"/>
  <c r="K9" i="1"/>
  <c r="L9" i="1"/>
  <c r="L11" i="1" s="1"/>
  <c r="M9" i="1"/>
  <c r="C9" i="1"/>
  <c r="C11" i="1" s="1"/>
  <c r="G34" i="1"/>
  <c r="C17" i="1"/>
  <c r="B11" i="1"/>
  <c r="N24" i="3" l="1"/>
  <c r="N32" i="3"/>
  <c r="N16" i="3"/>
  <c r="N8" i="3"/>
</calcChain>
</file>

<file path=xl/sharedStrings.xml><?xml version="1.0" encoding="utf-8"?>
<sst xmlns="http://schemas.openxmlformats.org/spreadsheetml/2006/main" count="231" uniqueCount="45">
  <si>
    <t>Jefferson County EMS District</t>
  </si>
  <si>
    <t>Call Volume Stats</t>
  </si>
  <si>
    <t>ALS Calls</t>
  </si>
  <si>
    <t>BLS Calls</t>
  </si>
  <si>
    <t>Non Transports</t>
  </si>
  <si>
    <t>SCT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</si>
  <si>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</si>
  <si>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</si>
  <si>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</si>
  <si>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</si>
  <si>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</si>
  <si>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</si>
  <si>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</si>
  <si>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</si>
  <si>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</si>
  <si>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</si>
  <si>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</si>
  <si>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</si>
  <si>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Total</t>
  </si>
  <si>
    <t>Income</t>
  </si>
  <si>
    <t>Driver for Air Assett</t>
  </si>
  <si>
    <t>Deposits &amp; Credits</t>
  </si>
  <si>
    <t>2020-2021</t>
  </si>
  <si>
    <t>2019-2020</t>
  </si>
  <si>
    <t>Sub-Total</t>
  </si>
  <si>
    <t>2018-2019</t>
  </si>
  <si>
    <t>2017-2018</t>
  </si>
  <si>
    <t xml:space="preserve">Became </t>
  </si>
  <si>
    <t>Chief of</t>
  </si>
  <si>
    <t>JCEMSD</t>
  </si>
  <si>
    <t>Learn new</t>
  </si>
  <si>
    <t>Billing</t>
  </si>
  <si>
    <t>Strategies</t>
  </si>
  <si>
    <t>Actual</t>
  </si>
  <si>
    <t>2025-2026</t>
  </si>
  <si>
    <t>IFTs</t>
  </si>
  <si>
    <t>From Blood Draws 2025 to current</t>
  </si>
  <si>
    <t>From Air Ambulance Transports Jan to Current</t>
  </si>
  <si>
    <t>User Fees</t>
  </si>
  <si>
    <t>FireMed</t>
  </si>
  <si>
    <t>Blood Draws</t>
  </si>
  <si>
    <t>Records</t>
  </si>
  <si>
    <t>Out of District</t>
  </si>
  <si>
    <t xml:space="preserve">Jefferson County Fire &amp; EMS 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</si>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</sst>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/>
    <xf numFmtId="0" fontId="4" fillId="0" borderId="10" xfId="0" applyFont="1" applyBorder="1"/>
    <xf numFmtId="0" fontId="4" fillId="0" borderId="1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2" borderId="2" xfId="0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3" xfId="0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1" fillId="3" borderId="0" xfId="0" applyFont="1" applyFill="1"/>
    <xf numFmtId="0" fontId="4" fillId="0" borderId="12" xfId="0" applyFont="1" applyBorder="1"/>
    <xf numFmtId="164" fontId="1" fillId="0" borderId="0" xfId="0" applyNumberFormat="1" applyFont="1"/>
    <xf numFmtId="0" fontId="2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5" fillId="0" borderId="14" xfId="0" applyNumberFormat="1" applyFont="1" applyBorder="1"/>
    <xf numFmtId="0" fontId="2" fillId="0" borderId="15" xfId="0" applyFont="1" applyBorder="1" applyAlignment="1">
      <alignment horizontal="center"/>
    </xf>
    <xf numFmtId="0" fontId="4" fillId="0" borderId="15" xfId="0" applyFont="1" applyBorder="1"/>
    <xf numFmtId="0" fontId="5" fillId="0" borderId="16" xfId="0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164" fontId="4" fillId="0" borderId="18" xfId="0" applyNumberFormat="1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/>
    <xf numFmtId="0" fontId="0" fillId="0" borderId="1" xfId="0" applyBorder="1"/>
    <xf numFmtId="0" fontId="7" fillId="0" borderId="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21" xfId="0" applyBorder="1"/>
    <xf numFmtId="0" fontId="0" fillId="0" borderId="23" xfId="0" applyBorder="1"/>
    <xf numFmtId="0" fontId="0" fillId="0" borderId="4" xfId="0" applyBorder="1"/>
    <xf numFmtId="0" fontId="7" fillId="0" borderId="7" xfId="0" applyFont="1" applyBorder="1"/>
    <xf numFmtId="0" fontId="7" fillId="0" borderId="8" xfId="0" applyFont="1" applyBorder="1"/>
    <xf numFmtId="0" fontId="7" fillId="0" borderId="17" xfId="0" applyFont="1" applyBorder="1"/>
    <xf numFmtId="0" fontId="7" fillId="0" borderId="24" xfId="0" applyFont="1" applyBorder="1"/>
    <xf numFmtId="0" fontId="0" fillId="0" borderId="1" xfId="0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0" fillId="0" borderId="5" xfId="0" applyNumberFormat="1" applyBorder="1"/>
    <xf numFmtId="164" fontId="0" fillId="0" borderId="6" xfId="0" applyNumberFormat="1" applyBorder="1"/>
    <xf numFmtId="0" fontId="7" fillId="0" borderId="23" xfId="0" applyFont="1" applyBorder="1" applyAlignment="1">
      <alignment horizontal="center"/>
    </xf>
    <xf numFmtId="164" fontId="0" fillId="0" borderId="25" xfId="0" applyNumberFormat="1" applyBorder="1"/>
    <xf numFmtId="0" fontId="0" fillId="0" borderId="10" xfId="0" applyBorder="1" applyAlignment="1">
      <alignment horizontal="left"/>
    </xf>
    <xf numFmtId="164" fontId="0" fillId="0" borderId="11" xfId="0" applyNumberFormat="1" applyBorder="1"/>
    <xf numFmtId="164" fontId="0" fillId="0" borderId="26" xfId="0" applyNumberFormat="1" applyBorder="1"/>
    <xf numFmtId="164" fontId="0" fillId="0" borderId="0" xfId="0" applyNumberFormat="1"/>
    <xf numFmtId="164" fontId="7" fillId="0" borderId="19" xfId="0" applyNumberFormat="1" applyFont="1" applyBorder="1"/>
    <xf numFmtId="0" fontId="1" fillId="0" borderId="0" xfId="0" quotePrefix="1" applyFont="1"/>
    <xf numFmtId="164" fontId="7" fillId="0" borderId="20" xfId="0" applyNumberFormat="1" applyFont="1" applyBorder="1"/>
    <xf numFmtId="0" fontId="7" fillId="0" borderId="7" xfId="0" applyFont="1" applyBorder="1" applyAlignment="1">
      <alignment horizontal="left"/>
    </xf>
    <xf numFmtId="164" fontId="7" fillId="0" borderId="8" xfId="0" applyNumberFormat="1" applyFont="1" applyBorder="1"/>
    <xf numFmtId="164" fontId="7" fillId="0" borderId="14" xfId="0" applyNumberFormat="1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419100</xdr:colOff>
      <xdr:row>0</xdr:row>
      <xdr:rowOff>180976</xdr:rowOff>
    </xdr:from>
    <xdr:to>
      <xdr:col>13</xdr:col>
      <xdr:colOff>708773</xdr:colOff>
      <xdr:row>3</xdr:row>
      <xdr:rowOff>197862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75B7CF-9929-57BF-470C-EADFF0216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1175" y="180976"/>
          <a:ext cx="1032623" cy="7979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238125</xdr:colOff>
      <xdr:row>0</xdr:row>
      <xdr:rowOff>95250</xdr:rowOff>
    </xdr:from>
    <xdr:to>
      <xdr:col>13</xdr:col>
      <xdr:colOff>1152368</xdr:colOff>
      <xdr:row>3</xdr:row>
      <xdr:rowOff>190343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58043-42A6-29C4-788E-3536D32B3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6725" y="95250"/>
          <a:ext cx="914243" cy="914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295118</xdr:colOff>
      <xdr:row>0</xdr:row>
      <xdr:rowOff>142876</xdr:rowOff>
    </xdr:from>
    <xdr:to>
      <xdr:col>13</xdr:col>
      <xdr:colOff>1171418</xdr:colOff>
      <xdr:row>3</xdr:row>
      <xdr:rowOff>200026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D72FD5-4747-F380-67C9-D180F7A30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718" y="142876"/>
          <a:ext cx="8763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88E6-1F23-40C8-8E2F-A1862FBCE584}">
  <sheetPr>
    <tabColor rgb="FF0000FF"/>
  </sheetPr>
  <dimension ref="A2:Q34"/>
  <sheetViews>
    <sheetView tabSelected="1" topLeftCell="A9" workbookViewId="0">
      <selection activeCell="P21" sqref="P21"/>
    </sheetView>
  </sheetViews>
  <sheetFormatPr defaultColWidth="9.109375" defaultRowHeight="18" x14ac:dyDescent="0.35"/>
  <cols>
    <col min="1" max="1" width="15.6640625" style="1" customWidth="1"/>
    <col min="2" max="5" width="11.109375" style="1" bestFit="1" customWidth="1"/>
    <col min="6" max="6" width="10.109375" style="1" bestFit="1" customWidth="1"/>
    <col min="7" max="7" width="11.44140625" style="1" customWidth="1"/>
    <col min="8" max="8" width="11.109375" style="1" bestFit="1" customWidth="1"/>
    <col min="9" max="9" width="10.109375" style="1" bestFit="1" customWidth="1"/>
    <col min="10" max="13" width="11.109375" style="1" bestFit="1" customWidth="1"/>
    <col min="14" max="14" width="12.6640625" style="1" bestFit="1" customWidth="1"/>
    <col min="15" max="15" width="9.109375" style="1"/>
    <col min="16" max="16" width="15.6640625" style="1" bestFit="1" customWidth="1"/>
    <col min="17" max="17" width="18" style="1" bestFit="1" customWidth="1"/>
    <col min="18" max="16384" width="9.109375" style="1"/>
  </cols>
  <sheetData>
    <row r="2" spans="1:17" ht="23.4" x14ac:dyDescent="0.45">
      <c r="A2" s="3" t="s">
        <v>43</v>
      </c>
    </row>
    <row r="3" spans="1:17" x14ac:dyDescent="0.35">
      <c r="A3" s="2" t="s">
        <v>34</v>
      </c>
    </row>
    <row r="4" spans="1:17" ht="21.6" thickBot="1" x14ac:dyDescent="0.45">
      <c r="A4" s="73" t="s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P4" s="68"/>
    </row>
    <row r="5" spans="1:17" ht="18.600000000000001" thickTop="1" x14ac:dyDescent="0.35">
      <c r="A5" s="44"/>
      <c r="B5" s="45" t="s">
        <v>6</v>
      </c>
      <c r="C5" s="45" t="s">
        <v>7</v>
      </c>
      <c r="D5" s="45" t="s">
        <v>8</v>
      </c>
      <c r="E5" s="45" t="s">
        <v>9</v>
      </c>
      <c r="F5" s="45" t="s">
        <v>10</v>
      </c>
      <c r="G5" s="45" t="s">
        <v>11</v>
      </c>
      <c r="H5" s="45" t="s">
        <v>12</v>
      </c>
      <c r="I5" s="45" t="s">
        <v>13</v>
      </c>
      <c r="J5" s="45" t="s">
        <v>14</v>
      </c>
      <c r="K5" s="45" t="s">
        <v>15</v>
      </c>
      <c r="L5" s="45" t="s">
        <v>16</v>
      </c>
      <c r="M5" s="46" t="s">
        <v>17</v>
      </c>
      <c r="N5" s="47" t="s">
        <v>18</v>
      </c>
    </row>
    <row r="6" spans="1:17" x14ac:dyDescent="0.35">
      <c r="A6" s="48">
        <v>911</v>
      </c>
      <c r="B6" s="49">
        <v>230</v>
      </c>
      <c r="C6" s="49">
        <v>203</v>
      </c>
      <c r="D6" s="49">
        <v>205</v>
      </c>
      <c r="E6" s="49">
        <v>185</v>
      </c>
      <c r="F6" s="49">
        <v>174</v>
      </c>
      <c r="G6" s="49">
        <v>189</v>
      </c>
      <c r="H6" s="49">
        <v>205</v>
      </c>
      <c r="I6" s="49">
        <v>204</v>
      </c>
      <c r="J6" s="49">
        <v>202</v>
      </c>
      <c r="K6" s="49">
        <v>199</v>
      </c>
      <c r="L6" s="49">
        <v>190</v>
      </c>
      <c r="M6" s="50">
        <v>215</v>
      </c>
      <c r="N6" s="51"/>
    </row>
    <row r="7" spans="1:17" x14ac:dyDescent="0.35">
      <c r="A7" s="52" t="s">
        <v>35</v>
      </c>
      <c r="B7" s="49">
        <v>45</v>
      </c>
      <c r="C7" s="49">
        <v>48</v>
      </c>
      <c r="D7" s="49">
        <v>56</v>
      </c>
      <c r="E7" s="49">
        <v>49</v>
      </c>
      <c r="F7" s="49">
        <v>50</v>
      </c>
      <c r="G7" s="49">
        <v>53</v>
      </c>
      <c r="H7" s="49">
        <v>52</v>
      </c>
      <c r="I7" s="49">
        <v>68</v>
      </c>
      <c r="J7" s="49">
        <v>49</v>
      </c>
      <c r="K7" s="49">
        <v>54</v>
      </c>
      <c r="L7" s="49">
        <v>60</v>
      </c>
      <c r="M7" s="50">
        <v>41</v>
      </c>
      <c r="N7" s="51"/>
    </row>
    <row r="8" spans="1:17" ht="18.600000000000001" thickBot="1" x14ac:dyDescent="0.4">
      <c r="A8" s="53" t="s">
        <v>18</v>
      </c>
      <c r="B8" s="54">
        <f>SUM(B6:B7)</f>
        <v>275</v>
      </c>
      <c r="C8" s="54">
        <f t="shared" ref="C8:M8" si="0">SUM(C6:C7)</f>
        <v>251</v>
      </c>
      <c r="D8" s="54">
        <f t="shared" si="0"/>
        <v>261</v>
      </c>
      <c r="E8" s="54">
        <f t="shared" si="0"/>
        <v>234</v>
      </c>
      <c r="F8" s="54">
        <f t="shared" si="0"/>
        <v>224</v>
      </c>
      <c r="G8" s="54">
        <f t="shared" si="0"/>
        <v>242</v>
      </c>
      <c r="H8" s="54">
        <f t="shared" si="0"/>
        <v>257</v>
      </c>
      <c r="I8" s="54">
        <f t="shared" si="0"/>
        <v>272</v>
      </c>
      <c r="J8" s="54">
        <f t="shared" si="0"/>
        <v>251</v>
      </c>
      <c r="K8" s="54">
        <f t="shared" si="0"/>
        <v>253</v>
      </c>
      <c r="L8" s="54">
        <f t="shared" si="0"/>
        <v>250</v>
      </c>
      <c r="M8" s="54">
        <f t="shared" si="0"/>
        <v>256</v>
      </c>
      <c r="N8" s="56">
        <f>SUM(B8:M8)</f>
        <v>3026</v>
      </c>
    </row>
    <row r="9" spans="1:17" ht="22.2" thickTop="1" thickBot="1" x14ac:dyDescent="0.45">
      <c r="A9" s="73" t="s">
        <v>19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/>
    </row>
    <row r="10" spans="1:17" ht="18.600000000000001" thickTop="1" x14ac:dyDescent="0.35">
      <c r="A10" s="57"/>
      <c r="B10" s="45" t="s">
        <v>6</v>
      </c>
      <c r="C10" s="45" t="s">
        <v>7</v>
      </c>
      <c r="D10" s="45" t="s">
        <v>8</v>
      </c>
      <c r="E10" s="45" t="s">
        <v>9</v>
      </c>
      <c r="F10" s="45" t="s">
        <v>10</v>
      </c>
      <c r="G10" s="45" t="s">
        <v>11</v>
      </c>
      <c r="H10" s="45" t="s">
        <v>12</v>
      </c>
      <c r="I10" s="45" t="s">
        <v>13</v>
      </c>
      <c r="J10" s="45" t="s">
        <v>14</v>
      </c>
      <c r="K10" s="45" t="s">
        <v>15</v>
      </c>
      <c r="L10" s="45" t="s">
        <v>16</v>
      </c>
      <c r="M10" s="46" t="s">
        <v>17</v>
      </c>
      <c r="N10" s="58" t="s">
        <v>18</v>
      </c>
    </row>
    <row r="11" spans="1:17" x14ac:dyDescent="0.35">
      <c r="A11" s="48" t="s">
        <v>38</v>
      </c>
      <c r="B11" s="59"/>
      <c r="C11" s="59"/>
      <c r="D11" s="59">
        <v>95800.6</v>
      </c>
      <c r="E11" s="59">
        <v>111500.76</v>
      </c>
      <c r="F11" s="59">
        <v>33847.32</v>
      </c>
      <c r="G11" s="59">
        <v>122366.91</v>
      </c>
      <c r="H11" s="59">
        <v>128349.29</v>
      </c>
      <c r="I11" s="59">
        <v>78298.73</v>
      </c>
      <c r="J11" s="59">
        <v>251240.17</v>
      </c>
      <c r="K11" s="59">
        <v>196833.58</v>
      </c>
      <c r="L11" s="59">
        <v>175420.09</v>
      </c>
      <c r="M11" s="60">
        <v>286732.13</v>
      </c>
      <c r="N11" s="61"/>
    </row>
    <row r="12" spans="1:17" x14ac:dyDescent="0.35">
      <c r="A12" s="48" t="s">
        <v>42</v>
      </c>
      <c r="B12" s="59"/>
      <c r="C12" s="59"/>
      <c r="D12" s="62"/>
      <c r="E12" s="62"/>
      <c r="F12" s="62"/>
      <c r="G12" s="62"/>
      <c r="H12" s="62"/>
      <c r="I12" s="62"/>
      <c r="J12" s="62"/>
      <c r="K12" s="59"/>
      <c r="L12" s="59"/>
      <c r="M12" s="60">
        <v>500</v>
      </c>
      <c r="N12" s="61"/>
    </row>
    <row r="13" spans="1:17" x14ac:dyDescent="0.35">
      <c r="A13" s="48" t="s">
        <v>39</v>
      </c>
      <c r="B13" s="59"/>
      <c r="C13" s="59"/>
      <c r="D13" s="62"/>
      <c r="E13" s="62"/>
      <c r="F13" s="62"/>
      <c r="G13" s="62"/>
      <c r="H13" s="62"/>
      <c r="I13" s="62"/>
      <c r="J13" s="62"/>
      <c r="K13" s="59">
        <v>1080</v>
      </c>
      <c r="L13" s="59">
        <v>2120</v>
      </c>
      <c r="M13" s="60">
        <v>4970</v>
      </c>
      <c r="N13" s="61"/>
      <c r="P13" s="32"/>
    </row>
    <row r="14" spans="1:17" x14ac:dyDescent="0.35">
      <c r="A14" s="48" t="s">
        <v>40</v>
      </c>
      <c r="B14" s="59"/>
      <c r="C14" s="59"/>
      <c r="D14" s="59"/>
      <c r="E14" s="59"/>
      <c r="F14" s="59"/>
      <c r="G14" s="59"/>
      <c r="H14" s="59"/>
      <c r="I14" s="59"/>
      <c r="J14" s="59"/>
      <c r="K14" s="59">
        <v>25615</v>
      </c>
      <c r="L14" s="59"/>
      <c r="M14" s="60">
        <v>200</v>
      </c>
      <c r="N14" s="61"/>
    </row>
    <row r="15" spans="1:17" x14ac:dyDescent="0.35">
      <c r="A15" s="63" t="s">
        <v>41</v>
      </c>
      <c r="B15" s="64"/>
      <c r="C15" s="64"/>
      <c r="D15" s="64"/>
      <c r="E15" s="64"/>
      <c r="F15" s="64"/>
      <c r="G15" s="64"/>
      <c r="H15" s="64"/>
      <c r="I15" s="64"/>
      <c r="J15" s="64"/>
      <c r="K15" s="64">
        <v>40</v>
      </c>
      <c r="L15" s="64">
        <v>35</v>
      </c>
      <c r="M15" s="65"/>
      <c r="N15" s="61"/>
    </row>
    <row r="16" spans="1:17" ht="18.600000000000001" thickBot="1" x14ac:dyDescent="0.4">
      <c r="A16" s="70" t="s">
        <v>18</v>
      </c>
      <c r="B16" s="71"/>
      <c r="C16" s="71"/>
      <c r="D16" s="71">
        <f>SUM(D11:D15)</f>
        <v>95800.6</v>
      </c>
      <c r="E16" s="71">
        <f t="shared" ref="E16:J16" si="1">SUM(E11:E15)</f>
        <v>111500.76</v>
      </c>
      <c r="F16" s="71">
        <f t="shared" si="1"/>
        <v>33847.32</v>
      </c>
      <c r="G16" s="71">
        <f t="shared" si="1"/>
        <v>122366.91</v>
      </c>
      <c r="H16" s="71">
        <f t="shared" si="1"/>
        <v>128349.29</v>
      </c>
      <c r="I16" s="71">
        <f t="shared" si="1"/>
        <v>78298.73</v>
      </c>
      <c r="J16" s="71">
        <f t="shared" si="1"/>
        <v>251240.17</v>
      </c>
      <c r="K16" s="71">
        <f>SUM(K11:K15)</f>
        <v>223568.58</v>
      </c>
      <c r="L16" s="71">
        <f t="shared" ref="L16:M16" si="2">SUM(L11:L15)</f>
        <v>177575.09</v>
      </c>
      <c r="M16" s="71">
        <f t="shared" si="2"/>
        <v>292402.13</v>
      </c>
      <c r="N16" s="69">
        <f>SUM(B16:M16)</f>
        <v>1514949.58</v>
      </c>
      <c r="Q16" s="17"/>
    </row>
    <row r="17" spans="1:17" ht="18.600000000000001" thickTop="1" x14ac:dyDescent="0.35">
      <c r="A17"/>
      <c r="B17"/>
      <c r="C17" s="66"/>
      <c r="D17"/>
      <c r="E17"/>
      <c r="F17"/>
      <c r="G17" t="s">
        <v>37</v>
      </c>
      <c r="H17"/>
      <c r="I17"/>
      <c r="J17" s="66">
        <v>2807</v>
      </c>
      <c r="K17"/>
      <c r="L17" s="66"/>
      <c r="M17"/>
      <c r="N17" s="67"/>
      <c r="Q17" s="17"/>
    </row>
    <row r="18" spans="1:17" x14ac:dyDescent="0.35">
      <c r="A18"/>
      <c r="B18"/>
      <c r="C18" s="66"/>
      <c r="D18"/>
      <c r="E18"/>
      <c r="F18"/>
      <c r="G18" t="s">
        <v>36</v>
      </c>
      <c r="H18"/>
      <c r="I18"/>
      <c r="J18" s="66">
        <v>4600</v>
      </c>
      <c r="K18"/>
      <c r="L18" s="66"/>
      <c r="M18"/>
      <c r="N18"/>
      <c r="Q18" s="17"/>
    </row>
    <row r="19" spans="1:17" x14ac:dyDescent="0.35">
      <c r="A19" s="2" t="s">
        <v>44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Q19" s="32"/>
    </row>
    <row r="20" spans="1:17" ht="21.6" thickBot="1" x14ac:dyDescent="0.45">
      <c r="A20" s="73" t="s">
        <v>1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Q20" s="32"/>
    </row>
    <row r="21" spans="1:17" ht="18.600000000000001" thickTop="1" x14ac:dyDescent="0.35">
      <c r="A21" s="44"/>
      <c r="B21" s="45" t="s">
        <v>6</v>
      </c>
      <c r="C21" s="45" t="s">
        <v>7</v>
      </c>
      <c r="D21" s="45" t="s">
        <v>8</v>
      </c>
      <c r="E21" s="45" t="s">
        <v>9</v>
      </c>
      <c r="F21" s="45" t="s">
        <v>10</v>
      </c>
      <c r="G21" s="45" t="s">
        <v>11</v>
      </c>
      <c r="H21" s="45" t="s">
        <v>12</v>
      </c>
      <c r="I21" s="45" t="s">
        <v>13</v>
      </c>
      <c r="J21" s="45" t="s">
        <v>14</v>
      </c>
      <c r="K21" s="45" t="s">
        <v>15</v>
      </c>
      <c r="L21" s="45" t="s">
        <v>16</v>
      </c>
      <c r="M21" s="46" t="s">
        <v>17</v>
      </c>
      <c r="N21" s="47" t="s">
        <v>18</v>
      </c>
    </row>
    <row r="22" spans="1:17" x14ac:dyDescent="0.35">
      <c r="A22" s="48">
        <v>911</v>
      </c>
      <c r="B22" s="49">
        <v>200</v>
      </c>
      <c r="C22" s="49">
        <v>207</v>
      </c>
      <c r="D22" s="49">
        <v>186</v>
      </c>
      <c r="E22" s="49"/>
      <c r="F22" s="49"/>
      <c r="G22" s="49"/>
      <c r="H22" s="49"/>
      <c r="I22" s="49"/>
      <c r="J22" s="49"/>
      <c r="K22" s="49"/>
      <c r="L22" s="49"/>
      <c r="M22" s="50"/>
      <c r="N22" s="51"/>
    </row>
    <row r="23" spans="1:17" x14ac:dyDescent="0.35">
      <c r="A23" s="52" t="s">
        <v>35</v>
      </c>
      <c r="B23" s="49">
        <v>51</v>
      </c>
      <c r="C23" s="49">
        <v>42</v>
      </c>
      <c r="D23" s="49">
        <v>57</v>
      </c>
      <c r="E23" s="49"/>
      <c r="F23" s="49"/>
      <c r="G23" s="49"/>
      <c r="H23" s="49"/>
      <c r="I23" s="49"/>
      <c r="J23" s="49"/>
      <c r="K23" s="49"/>
      <c r="L23" s="49"/>
      <c r="M23" s="50"/>
      <c r="N23" s="51"/>
    </row>
    <row r="24" spans="1:17" ht="18.600000000000001" thickBot="1" x14ac:dyDescent="0.4">
      <c r="A24" s="53" t="s">
        <v>18</v>
      </c>
      <c r="B24" s="54">
        <f>SUM(B22:B23)</f>
        <v>251</v>
      </c>
      <c r="C24" s="54">
        <f t="shared" ref="C24:M24" si="3">SUM(C22:C23)</f>
        <v>249</v>
      </c>
      <c r="D24" s="54">
        <f t="shared" si="3"/>
        <v>243</v>
      </c>
      <c r="E24" s="54">
        <f t="shared" si="3"/>
        <v>0</v>
      </c>
      <c r="F24" s="54">
        <f t="shared" si="3"/>
        <v>0</v>
      </c>
      <c r="G24" s="54">
        <f t="shared" si="3"/>
        <v>0</v>
      </c>
      <c r="H24" s="54">
        <f t="shared" si="3"/>
        <v>0</v>
      </c>
      <c r="I24" s="54">
        <f t="shared" si="3"/>
        <v>0</v>
      </c>
      <c r="J24" s="54">
        <f t="shared" si="3"/>
        <v>0</v>
      </c>
      <c r="K24" s="54">
        <f t="shared" si="3"/>
        <v>0</v>
      </c>
      <c r="L24" s="54">
        <f t="shared" si="3"/>
        <v>0</v>
      </c>
      <c r="M24" s="55">
        <f t="shared" si="3"/>
        <v>0</v>
      </c>
      <c r="N24" s="56">
        <f>SUM(B24:M24)</f>
        <v>743</v>
      </c>
    </row>
    <row r="25" spans="1:17" ht="22.2" thickTop="1" thickBot="1" x14ac:dyDescent="0.45">
      <c r="A25" s="73" t="s">
        <v>19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/>
    </row>
    <row r="26" spans="1:17" ht="18.600000000000001" thickTop="1" x14ac:dyDescent="0.35">
      <c r="A26" s="57"/>
      <c r="B26" s="45" t="s">
        <v>6</v>
      </c>
      <c r="C26" s="45" t="s">
        <v>7</v>
      </c>
      <c r="D26" s="45" t="s">
        <v>8</v>
      </c>
      <c r="E26" s="45" t="s">
        <v>9</v>
      </c>
      <c r="F26" s="45" t="s">
        <v>10</v>
      </c>
      <c r="G26" s="45" t="s">
        <v>11</v>
      </c>
      <c r="H26" s="45" t="s">
        <v>12</v>
      </c>
      <c r="I26" s="45" t="s">
        <v>13</v>
      </c>
      <c r="J26" s="45" t="s">
        <v>14</v>
      </c>
      <c r="K26" s="45" t="s">
        <v>15</v>
      </c>
      <c r="L26" s="45" t="s">
        <v>16</v>
      </c>
      <c r="M26" s="46" t="s">
        <v>17</v>
      </c>
      <c r="N26" s="58" t="s">
        <v>18</v>
      </c>
    </row>
    <row r="27" spans="1:17" x14ac:dyDescent="0.35">
      <c r="A27" s="48" t="s">
        <v>38</v>
      </c>
      <c r="B27" s="59">
        <v>353604.01</v>
      </c>
      <c r="C27" s="59">
        <v>145627.69</v>
      </c>
      <c r="D27" s="59">
        <v>156751.20000000001</v>
      </c>
      <c r="E27" s="59"/>
      <c r="F27" s="59"/>
      <c r="G27" s="59"/>
      <c r="H27" s="59"/>
      <c r="I27" s="59"/>
      <c r="J27" s="59"/>
      <c r="K27" s="59"/>
      <c r="L27" s="59"/>
      <c r="M27" s="60"/>
      <c r="N27" s="61"/>
    </row>
    <row r="28" spans="1:17" x14ac:dyDescent="0.35">
      <c r="A28" s="48" t="s">
        <v>42</v>
      </c>
      <c r="B28" s="59"/>
      <c r="C28" s="59">
        <v>500</v>
      </c>
      <c r="D28" s="62"/>
      <c r="E28" s="62"/>
      <c r="F28" s="62"/>
      <c r="G28" s="62"/>
      <c r="H28" s="62"/>
      <c r="I28" s="62"/>
      <c r="J28" s="62"/>
      <c r="K28" s="59"/>
      <c r="L28" s="59"/>
      <c r="M28" s="60"/>
      <c r="N28" s="61"/>
    </row>
    <row r="29" spans="1:17" x14ac:dyDescent="0.35">
      <c r="A29" s="48" t="s">
        <v>39</v>
      </c>
      <c r="B29" s="59">
        <v>660</v>
      </c>
      <c r="C29" s="59">
        <v>720</v>
      </c>
      <c r="D29" s="62">
        <v>1920</v>
      </c>
      <c r="E29" s="62"/>
      <c r="F29" s="62"/>
      <c r="G29" s="62"/>
      <c r="H29" s="62"/>
      <c r="I29" s="62"/>
      <c r="J29" s="62"/>
      <c r="K29" s="59"/>
      <c r="L29" s="59"/>
      <c r="M29" s="60"/>
      <c r="N29" s="61"/>
    </row>
    <row r="30" spans="1:17" x14ac:dyDescent="0.35">
      <c r="A30" s="48" t="s">
        <v>40</v>
      </c>
      <c r="B30" s="59">
        <v>600</v>
      </c>
      <c r="C30" s="59">
        <v>800</v>
      </c>
      <c r="D30" s="59">
        <v>1000</v>
      </c>
      <c r="E30" s="59"/>
      <c r="F30" s="59"/>
      <c r="G30" s="59"/>
      <c r="H30" s="59"/>
      <c r="I30" s="59"/>
      <c r="J30" s="59"/>
      <c r="K30" s="59"/>
      <c r="L30" s="59"/>
      <c r="M30" s="60"/>
      <c r="N30" s="61"/>
    </row>
    <row r="31" spans="1:17" x14ac:dyDescent="0.35">
      <c r="A31" s="63" t="s">
        <v>41</v>
      </c>
      <c r="B31" s="64">
        <v>100</v>
      </c>
      <c r="C31" s="64">
        <v>50</v>
      </c>
      <c r="D31" s="64">
        <v>250</v>
      </c>
      <c r="E31" s="64"/>
      <c r="F31" s="64"/>
      <c r="G31" s="64"/>
      <c r="H31" s="64"/>
      <c r="I31" s="64"/>
      <c r="J31" s="64"/>
      <c r="K31" s="64"/>
      <c r="L31" s="64"/>
      <c r="M31" s="65"/>
      <c r="N31" s="61"/>
    </row>
    <row r="32" spans="1:17" ht="18.600000000000001" thickBot="1" x14ac:dyDescent="0.4">
      <c r="A32" s="70" t="s">
        <v>18</v>
      </c>
      <c r="B32" s="71">
        <f>SUM(B27:B31)</f>
        <v>354964.01</v>
      </c>
      <c r="C32" s="71">
        <f>SUM(C27:C31)</f>
        <v>147697.69</v>
      </c>
      <c r="D32" s="71">
        <f>SUM(D27:D31)</f>
        <v>159921.20000000001</v>
      </c>
      <c r="E32" s="71">
        <f t="shared" ref="E32:J32" si="4">SUM(E27:E31)</f>
        <v>0</v>
      </c>
      <c r="F32" s="71">
        <f t="shared" si="4"/>
        <v>0</v>
      </c>
      <c r="G32" s="71">
        <f t="shared" si="4"/>
        <v>0</v>
      </c>
      <c r="H32" s="71">
        <f t="shared" si="4"/>
        <v>0</v>
      </c>
      <c r="I32" s="71">
        <f t="shared" si="4"/>
        <v>0</v>
      </c>
      <c r="J32" s="71">
        <f t="shared" si="4"/>
        <v>0</v>
      </c>
      <c r="K32" s="71">
        <f>SUM(K27:K31)</f>
        <v>0</v>
      </c>
      <c r="L32" s="71">
        <f t="shared" ref="L32:M32" si="5">SUM(L27:L31)</f>
        <v>0</v>
      </c>
      <c r="M32" s="71">
        <f t="shared" si="5"/>
        <v>0</v>
      </c>
      <c r="N32" s="72">
        <f>SUM(B32:M32)</f>
        <v>662582.9</v>
      </c>
    </row>
    <row r="33" spans="1:14" ht="18.600000000000001" thickTop="1" x14ac:dyDescent="0.35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17"/>
    </row>
    <row r="34" spans="1:14" x14ac:dyDescent="0.35">
      <c r="G34" s="17"/>
      <c r="N34" s="43"/>
    </row>
  </sheetData>
  <mergeCells count="4">
    <mergeCell ref="A4:M4"/>
    <mergeCell ref="A9:M9"/>
    <mergeCell ref="A20:M20"/>
    <mergeCell ref="A25:M25"/>
  </mergeCells>
  <printOptions horizontalCentered="1"/>
  <pageMargins left="0.7" right="0.7" top="0.75" bottom="0.75" header="0.3" footer="0.3"/>
  <pageSetup paperSize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5ED7-C2D4-4794-A1A1-53D05AE18AFA}">
  <dimension ref="A1:Q34"/>
  <sheetViews>
    <sheetView topLeftCell="A3" workbookViewId="0">
      <selection activeCell="N6" sqref="N6"/>
    </sheetView>
  </sheetViews>
  <sheetFormatPr defaultColWidth="9.109375" defaultRowHeight="18" x14ac:dyDescent="0.35"/>
  <cols>
    <col min="1" max="1" width="22.44140625" style="1" customWidth="1"/>
    <col min="2" max="6" width="12.44140625" style="1" bestFit="1" customWidth="1"/>
    <col min="7" max="7" width="15.6640625" style="1" bestFit="1" customWidth="1"/>
    <col min="8" max="13" width="12.44140625" style="1" bestFit="1" customWidth="1"/>
    <col min="14" max="14" width="18" style="1" bestFit="1" customWidth="1"/>
    <col min="15" max="16" width="9.109375" style="1"/>
    <col min="17" max="17" width="18" style="1" bestFit="1" customWidth="1"/>
    <col min="18" max="16384" width="9.109375" style="1"/>
  </cols>
  <sheetData>
    <row r="1" spans="1:17" ht="23.4" x14ac:dyDescent="0.45">
      <c r="A1" s="3" t="s">
        <v>0</v>
      </c>
    </row>
    <row r="2" spans="1:17" x14ac:dyDescent="0.35">
      <c r="A2" s="2" t="s">
        <v>22</v>
      </c>
    </row>
    <row r="3" spans="1:17" ht="21.6" thickBot="1" x14ac:dyDescent="0.4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7" ht="18.600000000000001" thickTop="1" x14ac:dyDescent="0.35">
      <c r="A4" s="4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6" t="s">
        <v>17</v>
      </c>
    </row>
    <row r="5" spans="1:17" x14ac:dyDescent="0.35">
      <c r="A5" s="7" t="s">
        <v>2</v>
      </c>
      <c r="B5" s="8"/>
      <c r="C5" s="8">
        <v>129</v>
      </c>
      <c r="D5" s="8">
        <v>117</v>
      </c>
      <c r="E5" s="8">
        <v>97</v>
      </c>
      <c r="F5" s="8">
        <v>128</v>
      </c>
      <c r="G5" s="8"/>
      <c r="H5" s="8">
        <v>85</v>
      </c>
      <c r="I5" s="8">
        <v>96</v>
      </c>
      <c r="J5" s="8">
        <v>100</v>
      </c>
      <c r="K5" s="8">
        <v>104</v>
      </c>
      <c r="L5" s="8">
        <v>87</v>
      </c>
      <c r="M5" s="9">
        <v>163</v>
      </c>
    </row>
    <row r="6" spans="1:17" x14ac:dyDescent="0.35">
      <c r="A6" s="7" t="s">
        <v>3</v>
      </c>
      <c r="B6" s="8"/>
      <c r="C6" s="8">
        <v>34</v>
      </c>
      <c r="D6" s="8">
        <v>49</v>
      </c>
      <c r="E6" s="8">
        <v>43</v>
      </c>
      <c r="F6" s="8">
        <v>39</v>
      </c>
      <c r="G6" s="8"/>
      <c r="H6" s="8">
        <v>21</v>
      </c>
      <c r="I6" s="8">
        <v>13</v>
      </c>
      <c r="J6" s="8">
        <v>34</v>
      </c>
      <c r="K6" s="8">
        <v>47</v>
      </c>
      <c r="L6" s="8">
        <v>48</v>
      </c>
      <c r="M6" s="9">
        <v>19</v>
      </c>
    </row>
    <row r="7" spans="1:17" x14ac:dyDescent="0.35">
      <c r="A7" s="7" t="s">
        <v>20</v>
      </c>
      <c r="B7" s="8"/>
      <c r="C7" s="8">
        <v>1</v>
      </c>
      <c r="D7" s="8">
        <v>2</v>
      </c>
      <c r="E7" s="8"/>
      <c r="F7" s="8"/>
      <c r="G7" s="8"/>
      <c r="H7" s="8"/>
      <c r="I7" s="8">
        <v>1</v>
      </c>
      <c r="J7" s="8"/>
      <c r="K7" s="8"/>
      <c r="L7" s="8"/>
      <c r="M7" s="9"/>
    </row>
    <row r="8" spans="1:17" x14ac:dyDescent="0.35">
      <c r="A8" s="7" t="s">
        <v>5</v>
      </c>
      <c r="B8" s="8"/>
      <c r="C8" s="8">
        <v>14</v>
      </c>
      <c r="D8" s="8">
        <v>17</v>
      </c>
      <c r="E8" s="8">
        <v>17</v>
      </c>
      <c r="F8" s="8">
        <v>19</v>
      </c>
      <c r="G8" s="8"/>
      <c r="H8" s="8">
        <v>13</v>
      </c>
      <c r="I8" s="8">
        <v>13</v>
      </c>
      <c r="J8" s="8">
        <v>17</v>
      </c>
      <c r="K8" s="8">
        <v>13</v>
      </c>
      <c r="L8" s="8">
        <v>14</v>
      </c>
      <c r="M8" s="9">
        <v>11</v>
      </c>
    </row>
    <row r="9" spans="1:17" ht="18.600000000000001" thickBot="1" x14ac:dyDescent="0.4">
      <c r="A9" s="18" t="s">
        <v>24</v>
      </c>
      <c r="B9" s="19"/>
      <c r="C9" s="19">
        <f>SUM(C5:C8)</f>
        <v>178</v>
      </c>
      <c r="D9" s="19">
        <f t="shared" ref="D9:M9" si="0">SUM(D5:D8)</f>
        <v>185</v>
      </c>
      <c r="E9" s="19">
        <f t="shared" si="0"/>
        <v>157</v>
      </c>
      <c r="F9" s="19">
        <f t="shared" si="0"/>
        <v>186</v>
      </c>
      <c r="G9" s="19">
        <f t="shared" si="0"/>
        <v>0</v>
      </c>
      <c r="H9" s="19">
        <f t="shared" si="0"/>
        <v>119</v>
      </c>
      <c r="I9" s="19">
        <f t="shared" si="0"/>
        <v>123</v>
      </c>
      <c r="J9" s="19">
        <f t="shared" si="0"/>
        <v>151</v>
      </c>
      <c r="K9" s="19">
        <f t="shared" si="0"/>
        <v>164</v>
      </c>
      <c r="L9" s="19">
        <f t="shared" si="0"/>
        <v>149</v>
      </c>
      <c r="M9" s="31">
        <f t="shared" si="0"/>
        <v>193</v>
      </c>
    </row>
    <row r="10" spans="1:17" ht="18.600000000000001" thickTop="1" x14ac:dyDescent="0.35">
      <c r="A10" s="4" t="s">
        <v>4</v>
      </c>
      <c r="B10" s="20"/>
      <c r="C10" s="20">
        <v>114</v>
      </c>
      <c r="D10" s="20">
        <v>93</v>
      </c>
      <c r="E10" s="20">
        <v>75</v>
      </c>
      <c r="F10" s="20">
        <v>72</v>
      </c>
      <c r="G10" s="20"/>
      <c r="H10" s="20">
        <v>63</v>
      </c>
      <c r="I10" s="20">
        <v>87</v>
      </c>
      <c r="J10" s="20">
        <v>95</v>
      </c>
      <c r="K10" s="20">
        <v>84</v>
      </c>
      <c r="L10" s="20">
        <v>70</v>
      </c>
      <c r="M10" s="21">
        <v>103</v>
      </c>
    </row>
    <row r="11" spans="1:17" ht="18.600000000000001" thickBot="1" x14ac:dyDescent="0.4">
      <c r="A11" s="10" t="s">
        <v>18</v>
      </c>
      <c r="B11" s="11">
        <f>SUM(B5:B10)</f>
        <v>0</v>
      </c>
      <c r="C11" s="11">
        <f>C9+C10</f>
        <v>292</v>
      </c>
      <c r="D11" s="11">
        <f t="shared" ref="D11:M11" si="1">D9+D10</f>
        <v>278</v>
      </c>
      <c r="E11" s="11">
        <f t="shared" si="1"/>
        <v>232</v>
      </c>
      <c r="F11" s="11">
        <f t="shared" si="1"/>
        <v>258</v>
      </c>
      <c r="G11" s="11">
        <f t="shared" si="1"/>
        <v>0</v>
      </c>
      <c r="H11" s="11">
        <f t="shared" si="1"/>
        <v>182</v>
      </c>
      <c r="I11" s="11">
        <f t="shared" si="1"/>
        <v>210</v>
      </c>
      <c r="J11" s="11">
        <f t="shared" si="1"/>
        <v>246</v>
      </c>
      <c r="K11" s="11">
        <f t="shared" si="1"/>
        <v>248</v>
      </c>
      <c r="L11" s="11">
        <f t="shared" si="1"/>
        <v>219</v>
      </c>
      <c r="M11" s="22">
        <f t="shared" si="1"/>
        <v>296</v>
      </c>
    </row>
    <row r="12" spans="1:17" ht="18.600000000000001" thickTop="1" x14ac:dyDescent="0.35"/>
    <row r="13" spans="1:17" ht="21.6" thickBot="1" x14ac:dyDescent="0.45">
      <c r="A13" s="73" t="s">
        <v>19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</row>
    <row r="14" spans="1:17" ht="18.600000000000001" thickTop="1" x14ac:dyDescent="0.35">
      <c r="A14" s="12"/>
      <c r="B14" s="5" t="s">
        <v>6</v>
      </c>
      <c r="C14" s="5" t="s">
        <v>7</v>
      </c>
      <c r="D14" s="5" t="s">
        <v>8</v>
      </c>
      <c r="E14" s="5" t="s">
        <v>9</v>
      </c>
      <c r="F14" s="5" t="s">
        <v>10</v>
      </c>
      <c r="G14" s="5" t="s">
        <v>11</v>
      </c>
      <c r="H14" s="5" t="s">
        <v>12</v>
      </c>
      <c r="I14" s="5" t="s">
        <v>13</v>
      </c>
      <c r="J14" s="5" t="s">
        <v>14</v>
      </c>
      <c r="K14" s="5" t="s">
        <v>15</v>
      </c>
      <c r="L14" s="5" t="s">
        <v>16</v>
      </c>
      <c r="M14" s="38" t="s">
        <v>17</v>
      </c>
      <c r="N14" s="33" t="s">
        <v>18</v>
      </c>
    </row>
    <row r="15" spans="1:17" ht="18.600000000000001" thickBot="1" x14ac:dyDescent="0.4">
      <c r="A15" s="13" t="s">
        <v>21</v>
      </c>
      <c r="B15" s="14">
        <v>211026.87</v>
      </c>
      <c r="C15" s="14">
        <v>389016.65</v>
      </c>
      <c r="D15" s="14">
        <v>136429.1</v>
      </c>
      <c r="E15" s="14">
        <v>148340.5</v>
      </c>
      <c r="F15" s="14">
        <v>120523.82</v>
      </c>
      <c r="G15" s="14">
        <v>162431.03</v>
      </c>
      <c r="H15" s="14">
        <v>157719.10999999999</v>
      </c>
      <c r="I15" s="14">
        <v>124394.26</v>
      </c>
      <c r="J15" s="14">
        <v>161590.51</v>
      </c>
      <c r="K15" s="14">
        <v>206831.48</v>
      </c>
      <c r="L15" s="14">
        <v>675976.1</v>
      </c>
      <c r="M15" s="39">
        <v>185729.11</v>
      </c>
      <c r="N15" s="40">
        <f>SUM(B15:M15)</f>
        <v>2680008.54</v>
      </c>
      <c r="Q15" s="17"/>
    </row>
    <row r="16" spans="1:17" ht="19.2" thickTop="1" thickBot="1" x14ac:dyDescent="0.4">
      <c r="A16" s="16"/>
      <c r="B16" s="16"/>
      <c r="C16" s="17">
        <v>254149.01</v>
      </c>
      <c r="D16" s="16"/>
      <c r="E16" s="16"/>
      <c r="F16" s="16"/>
      <c r="G16" s="16"/>
      <c r="H16" s="16"/>
      <c r="I16" s="16"/>
      <c r="J16" s="16"/>
      <c r="K16" s="16"/>
      <c r="L16" s="17">
        <v>197486.25</v>
      </c>
      <c r="M16" s="16"/>
      <c r="N16" s="35">
        <v>1870272.1</v>
      </c>
      <c r="Q16" s="17"/>
    </row>
    <row r="17" spans="1:17" ht="18.600000000000001" thickTop="1" x14ac:dyDescent="0.35">
      <c r="A17" s="16"/>
      <c r="B17" s="16" t="s">
        <v>33</v>
      </c>
      <c r="C17" s="17">
        <f>C15-C16</f>
        <v>134867.64000000001</v>
      </c>
      <c r="D17" s="16"/>
      <c r="E17" s="16"/>
      <c r="F17" s="16"/>
      <c r="G17" s="16"/>
      <c r="H17" s="16"/>
      <c r="I17" s="16"/>
      <c r="J17" s="16"/>
      <c r="K17" s="16"/>
      <c r="L17" s="17">
        <v>358101.18</v>
      </c>
      <c r="M17" s="16"/>
      <c r="Q17" s="17"/>
    </row>
    <row r="18" spans="1:17" x14ac:dyDescent="0.3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 t="s">
        <v>33</v>
      </c>
      <c r="L18" s="17">
        <v>160614.93</v>
      </c>
      <c r="M18" s="16"/>
      <c r="Q18" s="32"/>
    </row>
    <row r="19" spans="1:17" x14ac:dyDescent="0.35">
      <c r="A19" s="2" t="s">
        <v>23</v>
      </c>
      <c r="Q19" s="32"/>
    </row>
    <row r="20" spans="1:17" ht="18.600000000000001" thickBot="1" x14ac:dyDescent="0.4">
      <c r="A20" s="74" t="s">
        <v>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7" ht="18.600000000000001" thickTop="1" x14ac:dyDescent="0.35">
      <c r="A21" s="4"/>
      <c r="B21" s="5" t="s">
        <v>6</v>
      </c>
      <c r="C21" s="5" t="s">
        <v>7</v>
      </c>
      <c r="D21" s="5" t="s">
        <v>8</v>
      </c>
      <c r="E21" s="5" t="s">
        <v>9</v>
      </c>
      <c r="F21" s="5" t="s">
        <v>10</v>
      </c>
      <c r="G21" s="5" t="s">
        <v>11</v>
      </c>
      <c r="H21" s="5" t="s">
        <v>12</v>
      </c>
      <c r="I21" s="5" t="s">
        <v>13</v>
      </c>
      <c r="J21" s="5" t="s">
        <v>14</v>
      </c>
      <c r="K21" s="5" t="s">
        <v>15</v>
      </c>
      <c r="L21" s="5" t="s">
        <v>16</v>
      </c>
      <c r="M21" s="6" t="s">
        <v>17</v>
      </c>
    </row>
    <row r="22" spans="1:17" x14ac:dyDescent="0.35">
      <c r="A22" s="7" t="s">
        <v>2</v>
      </c>
      <c r="B22" s="8">
        <v>128</v>
      </c>
      <c r="C22" s="8">
        <v>97</v>
      </c>
      <c r="D22" s="8">
        <v>83</v>
      </c>
      <c r="E22" s="8">
        <v>122</v>
      </c>
      <c r="F22" s="8">
        <v>72</v>
      </c>
      <c r="G22" s="8">
        <v>84</v>
      </c>
      <c r="H22" s="8">
        <v>155</v>
      </c>
      <c r="I22" s="8">
        <v>97</v>
      </c>
      <c r="J22" s="8">
        <v>102</v>
      </c>
      <c r="K22" s="8">
        <v>110</v>
      </c>
      <c r="L22" s="8">
        <v>95</v>
      </c>
      <c r="M22" s="9"/>
    </row>
    <row r="23" spans="1:17" x14ac:dyDescent="0.35">
      <c r="A23" s="7" t="s">
        <v>3</v>
      </c>
      <c r="B23" s="8">
        <v>78</v>
      </c>
      <c r="C23" s="8">
        <v>27</v>
      </c>
      <c r="D23" s="8">
        <v>20</v>
      </c>
      <c r="E23" s="8">
        <v>23</v>
      </c>
      <c r="F23" s="8">
        <v>26</v>
      </c>
      <c r="G23" s="8">
        <v>21</v>
      </c>
      <c r="H23" s="8">
        <v>28</v>
      </c>
      <c r="I23" s="8">
        <v>27</v>
      </c>
      <c r="J23" s="8">
        <v>22</v>
      </c>
      <c r="K23" s="8">
        <v>19</v>
      </c>
      <c r="L23" s="8">
        <v>21</v>
      </c>
      <c r="M23" s="9"/>
    </row>
    <row r="24" spans="1:17" x14ac:dyDescent="0.35">
      <c r="A24" s="7" t="s">
        <v>20</v>
      </c>
      <c r="B24" s="8"/>
      <c r="C24" s="8"/>
      <c r="D24" s="8"/>
      <c r="E24" s="8"/>
      <c r="F24" s="8"/>
      <c r="G24" s="8">
        <v>2</v>
      </c>
      <c r="H24" s="8"/>
      <c r="I24" s="8"/>
      <c r="J24" s="8"/>
      <c r="K24" s="8"/>
      <c r="L24" s="8">
        <v>3</v>
      </c>
      <c r="M24" s="9"/>
    </row>
    <row r="25" spans="1:17" x14ac:dyDescent="0.35">
      <c r="A25" s="7" t="s">
        <v>5</v>
      </c>
      <c r="B25" s="8">
        <v>1</v>
      </c>
      <c r="C25" s="8">
        <v>16</v>
      </c>
      <c r="D25" s="8">
        <v>14</v>
      </c>
      <c r="E25" s="8">
        <v>27</v>
      </c>
      <c r="F25" s="8">
        <v>21</v>
      </c>
      <c r="G25" s="8">
        <v>19</v>
      </c>
      <c r="H25" s="8">
        <v>24</v>
      </c>
      <c r="I25" s="8">
        <v>25</v>
      </c>
      <c r="J25" s="8">
        <v>13</v>
      </c>
      <c r="K25" s="8">
        <v>23</v>
      </c>
      <c r="L25" s="8">
        <v>19</v>
      </c>
      <c r="M25" s="9"/>
    </row>
    <row r="26" spans="1:17" ht="18.600000000000001" thickBot="1" x14ac:dyDescent="0.4">
      <c r="A26" s="18" t="s">
        <v>24</v>
      </c>
      <c r="B26" s="19">
        <f>SUM(B22:B25)</f>
        <v>207</v>
      </c>
      <c r="C26" s="19">
        <f t="shared" ref="C26:M26" si="2">SUM(C22:C25)</f>
        <v>140</v>
      </c>
      <c r="D26" s="19">
        <f t="shared" si="2"/>
        <v>117</v>
      </c>
      <c r="E26" s="19">
        <f t="shared" si="2"/>
        <v>172</v>
      </c>
      <c r="F26" s="19">
        <f t="shared" si="2"/>
        <v>119</v>
      </c>
      <c r="G26" s="19">
        <f t="shared" si="2"/>
        <v>126</v>
      </c>
      <c r="H26" s="19">
        <f t="shared" si="2"/>
        <v>207</v>
      </c>
      <c r="I26" s="19">
        <f t="shared" si="2"/>
        <v>149</v>
      </c>
      <c r="J26" s="19">
        <f t="shared" si="2"/>
        <v>137</v>
      </c>
      <c r="K26" s="19">
        <f t="shared" si="2"/>
        <v>152</v>
      </c>
      <c r="L26" s="19">
        <f t="shared" si="2"/>
        <v>138</v>
      </c>
      <c r="M26" s="31">
        <f t="shared" si="2"/>
        <v>0</v>
      </c>
    </row>
    <row r="27" spans="1:17" ht="18.600000000000001" thickTop="1" x14ac:dyDescent="0.35">
      <c r="A27" s="4" t="s">
        <v>4</v>
      </c>
      <c r="B27" s="20">
        <v>70</v>
      </c>
      <c r="C27" s="20">
        <v>103</v>
      </c>
      <c r="D27" s="20">
        <v>106</v>
      </c>
      <c r="E27" s="20">
        <v>81</v>
      </c>
      <c r="F27" s="20">
        <v>75</v>
      </c>
      <c r="G27" s="20">
        <v>40</v>
      </c>
      <c r="H27" s="20">
        <v>42</v>
      </c>
      <c r="I27" s="20">
        <v>54</v>
      </c>
      <c r="J27" s="20">
        <v>54</v>
      </c>
      <c r="K27" s="20">
        <v>56</v>
      </c>
      <c r="L27" s="20">
        <v>59</v>
      </c>
      <c r="M27" s="21"/>
    </row>
    <row r="28" spans="1:17" ht="18.600000000000001" thickBot="1" x14ac:dyDescent="0.4">
      <c r="A28" s="10" t="s">
        <v>18</v>
      </c>
      <c r="B28" s="11">
        <f>B26+B27</f>
        <v>277</v>
      </c>
      <c r="C28" s="11">
        <f>C26+C27</f>
        <v>243</v>
      </c>
      <c r="D28" s="11">
        <f t="shared" ref="D28:M28" si="3">D26+D27</f>
        <v>223</v>
      </c>
      <c r="E28" s="11">
        <f t="shared" si="3"/>
        <v>253</v>
      </c>
      <c r="F28" s="11">
        <f t="shared" si="3"/>
        <v>194</v>
      </c>
      <c r="G28" s="11">
        <f t="shared" si="3"/>
        <v>166</v>
      </c>
      <c r="H28" s="11">
        <f t="shared" si="3"/>
        <v>249</v>
      </c>
      <c r="I28" s="11">
        <f t="shared" si="3"/>
        <v>203</v>
      </c>
      <c r="J28" s="11">
        <f t="shared" si="3"/>
        <v>191</v>
      </c>
      <c r="K28" s="11">
        <f t="shared" si="3"/>
        <v>208</v>
      </c>
      <c r="L28" s="11">
        <f t="shared" si="3"/>
        <v>197</v>
      </c>
      <c r="M28" s="22">
        <f t="shared" si="3"/>
        <v>0</v>
      </c>
    </row>
    <row r="29" spans="1:17" ht="18.600000000000001" thickTop="1" x14ac:dyDescent="0.35"/>
    <row r="30" spans="1:17" ht="18.600000000000001" thickBot="1" x14ac:dyDescent="0.4">
      <c r="A30" s="74" t="s">
        <v>19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1:17" ht="18.600000000000001" thickTop="1" x14ac:dyDescent="0.35">
      <c r="A31" s="12"/>
      <c r="B31" s="5" t="s">
        <v>6</v>
      </c>
      <c r="C31" s="5" t="s">
        <v>7</v>
      </c>
      <c r="D31" s="5" t="s">
        <v>8</v>
      </c>
      <c r="E31" s="5" t="s">
        <v>9</v>
      </c>
      <c r="F31" s="5" t="s">
        <v>10</v>
      </c>
      <c r="G31" s="5" t="s">
        <v>11</v>
      </c>
      <c r="H31" s="5" t="s">
        <v>12</v>
      </c>
      <c r="I31" s="5" t="s">
        <v>13</v>
      </c>
      <c r="J31" s="5" t="s">
        <v>14</v>
      </c>
      <c r="K31" s="5" t="s">
        <v>15</v>
      </c>
      <c r="L31" s="5" t="s">
        <v>16</v>
      </c>
      <c r="M31" s="38" t="s">
        <v>17</v>
      </c>
      <c r="N31" s="34" t="s">
        <v>18</v>
      </c>
    </row>
    <row r="32" spans="1:17" ht="18.600000000000001" thickBot="1" x14ac:dyDescent="0.4">
      <c r="A32" s="13" t="s">
        <v>21</v>
      </c>
      <c r="B32" s="14">
        <v>128991.34</v>
      </c>
      <c r="C32" s="14">
        <v>142748.64000000001</v>
      </c>
      <c r="D32" s="14">
        <v>124942.7</v>
      </c>
      <c r="E32" s="14">
        <v>183620.79</v>
      </c>
      <c r="F32" s="14">
        <v>126589.92</v>
      </c>
      <c r="G32" s="14">
        <v>602989.6</v>
      </c>
      <c r="H32" s="14">
        <v>143224.95999999999</v>
      </c>
      <c r="I32" s="14">
        <v>154363.75</v>
      </c>
      <c r="J32" s="14">
        <v>148624.54</v>
      </c>
      <c r="K32" s="14">
        <v>163951.32</v>
      </c>
      <c r="L32" s="14">
        <v>134381.13</v>
      </c>
      <c r="M32" s="39">
        <v>133387.73000000001</v>
      </c>
      <c r="N32" s="40">
        <f>SUM(B32:M32)</f>
        <v>2187816.42</v>
      </c>
    </row>
    <row r="33" spans="6:14" ht="19.2" thickTop="1" thickBot="1" x14ac:dyDescent="0.4">
      <c r="G33" s="17">
        <v>457931</v>
      </c>
      <c r="N33" s="35">
        <f>N32-G33</f>
        <v>1729885.42</v>
      </c>
    </row>
    <row r="34" spans="6:14" ht="18.600000000000001" thickTop="1" x14ac:dyDescent="0.35">
      <c r="F34" s="1" t="s">
        <v>33</v>
      </c>
      <c r="G34" s="17">
        <f>G32-G33</f>
        <v>145058.59999999998</v>
      </c>
    </row>
  </sheetData>
  <mergeCells count="4">
    <mergeCell ref="A3:M3"/>
    <mergeCell ref="A13:M13"/>
    <mergeCell ref="A20:M20"/>
    <mergeCell ref="A30:M30"/>
  </mergeCells>
  <pageMargins left="0.7" right="0.7" top="0.75" bottom="0.75" header="0.3" footer="0.3"/>
  <pageSetup paperSize="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95E99-D4EA-4281-8699-C568EFBD70CB}">
  <sheetPr>
    <tabColor rgb="FF0000FF"/>
  </sheetPr>
  <dimension ref="A1:N34"/>
  <sheetViews>
    <sheetView topLeftCell="A6" workbookViewId="0">
      <selection activeCell="N24" sqref="N24"/>
    </sheetView>
  </sheetViews>
  <sheetFormatPr defaultColWidth="9.109375" defaultRowHeight="18" x14ac:dyDescent="0.35"/>
  <cols>
    <col min="1" max="1" width="22.44140625" style="1" customWidth="1"/>
    <col min="2" max="6" width="12.44140625" style="1" bestFit="1" customWidth="1"/>
    <col min="7" max="7" width="15.6640625" style="1" bestFit="1" customWidth="1"/>
    <col min="8" max="13" width="12.44140625" style="1" bestFit="1" customWidth="1"/>
    <col min="14" max="14" width="18" style="1" bestFit="1" customWidth="1"/>
    <col min="15" max="16384" width="9.109375" style="1"/>
  </cols>
  <sheetData>
    <row r="1" spans="1:14" ht="23.4" x14ac:dyDescent="0.45">
      <c r="A1" s="3" t="s">
        <v>0</v>
      </c>
    </row>
    <row r="2" spans="1:14" x14ac:dyDescent="0.35">
      <c r="A2" s="2" t="s">
        <v>25</v>
      </c>
    </row>
    <row r="3" spans="1:14" ht="21.6" thickBot="1" x14ac:dyDescent="0.4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18.600000000000001" thickTop="1" x14ac:dyDescent="0.35">
      <c r="A4" s="4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6" t="s">
        <v>17</v>
      </c>
      <c r="N4" s="36"/>
    </row>
    <row r="5" spans="1:14" x14ac:dyDescent="0.35">
      <c r="A5" s="7" t="s">
        <v>2</v>
      </c>
      <c r="B5" s="8">
        <v>128</v>
      </c>
      <c r="C5" s="8">
        <v>97</v>
      </c>
      <c r="D5" s="8">
        <v>93</v>
      </c>
      <c r="E5" s="8"/>
      <c r="F5" s="8">
        <v>72</v>
      </c>
      <c r="G5" s="8">
        <v>69</v>
      </c>
      <c r="H5" s="8">
        <v>81</v>
      </c>
      <c r="I5" s="8">
        <v>45</v>
      </c>
      <c r="J5" s="8">
        <v>84</v>
      </c>
      <c r="K5" s="8">
        <v>127</v>
      </c>
      <c r="L5" s="8">
        <v>118</v>
      </c>
      <c r="M5" s="9">
        <v>105</v>
      </c>
      <c r="N5" s="37"/>
    </row>
    <row r="6" spans="1:14" x14ac:dyDescent="0.35">
      <c r="A6" s="7" t="s">
        <v>3</v>
      </c>
      <c r="B6" s="8">
        <v>78</v>
      </c>
      <c r="C6" s="8">
        <v>60</v>
      </c>
      <c r="D6" s="8">
        <v>49</v>
      </c>
      <c r="E6" s="8"/>
      <c r="F6" s="8">
        <v>37</v>
      </c>
      <c r="G6" s="8">
        <v>51</v>
      </c>
      <c r="H6" s="8">
        <v>73</v>
      </c>
      <c r="I6" s="8">
        <v>58</v>
      </c>
      <c r="J6" s="8">
        <v>60</v>
      </c>
      <c r="K6" s="8">
        <v>31</v>
      </c>
      <c r="L6" s="8">
        <v>38</v>
      </c>
      <c r="M6" s="9">
        <v>20</v>
      </c>
      <c r="N6" s="37"/>
    </row>
    <row r="7" spans="1:14" x14ac:dyDescent="0.35">
      <c r="A7" s="7" t="s">
        <v>5</v>
      </c>
      <c r="B7" s="8">
        <v>1</v>
      </c>
      <c r="C7" s="8"/>
      <c r="D7" s="8"/>
      <c r="E7" s="8"/>
      <c r="F7" s="8">
        <v>17</v>
      </c>
      <c r="G7" s="8">
        <v>17</v>
      </c>
      <c r="H7" s="8">
        <v>32</v>
      </c>
      <c r="I7" s="8">
        <v>20</v>
      </c>
      <c r="J7" s="8">
        <v>21</v>
      </c>
      <c r="K7" s="8">
        <v>17</v>
      </c>
      <c r="L7" s="8">
        <v>18</v>
      </c>
      <c r="M7" s="9">
        <v>13</v>
      </c>
      <c r="N7" s="37"/>
    </row>
    <row r="8" spans="1:14" ht="18.600000000000001" thickBot="1" x14ac:dyDescent="0.4">
      <c r="A8" s="18" t="s">
        <v>24</v>
      </c>
      <c r="B8" s="23">
        <f t="shared" ref="B8:M8" si="0">SUM(B5:B7)</f>
        <v>207</v>
      </c>
      <c r="C8" s="23">
        <f t="shared" si="0"/>
        <v>157</v>
      </c>
      <c r="D8" s="23">
        <f t="shared" si="0"/>
        <v>142</v>
      </c>
      <c r="E8" s="23">
        <f t="shared" si="0"/>
        <v>0</v>
      </c>
      <c r="F8" s="23">
        <f t="shared" si="0"/>
        <v>126</v>
      </c>
      <c r="G8" s="23">
        <f t="shared" si="0"/>
        <v>137</v>
      </c>
      <c r="H8" s="23">
        <f t="shared" si="0"/>
        <v>186</v>
      </c>
      <c r="I8" s="23">
        <f t="shared" si="0"/>
        <v>123</v>
      </c>
      <c r="J8" s="23">
        <f t="shared" si="0"/>
        <v>165</v>
      </c>
      <c r="K8" s="23">
        <f t="shared" si="0"/>
        <v>175</v>
      </c>
      <c r="L8" s="23">
        <f t="shared" si="0"/>
        <v>174</v>
      </c>
      <c r="M8" s="22">
        <f t="shared" si="0"/>
        <v>138</v>
      </c>
      <c r="N8" s="37"/>
    </row>
    <row r="9" spans="1:14" ht="18.600000000000001" thickTop="1" x14ac:dyDescent="0.35">
      <c r="A9" s="4" t="s">
        <v>4</v>
      </c>
      <c r="B9" s="20">
        <v>70</v>
      </c>
      <c r="C9" s="20">
        <v>71</v>
      </c>
      <c r="D9" s="20">
        <v>58</v>
      </c>
      <c r="E9" s="20">
        <v>57</v>
      </c>
      <c r="F9" s="20">
        <v>56</v>
      </c>
      <c r="G9" s="20">
        <v>68</v>
      </c>
      <c r="H9" s="20">
        <v>61</v>
      </c>
      <c r="I9" s="20">
        <v>62</v>
      </c>
      <c r="J9" s="20">
        <v>83</v>
      </c>
      <c r="K9" s="20">
        <v>54</v>
      </c>
      <c r="L9" s="20">
        <v>76</v>
      </c>
      <c r="M9" s="21">
        <v>76</v>
      </c>
      <c r="N9" s="37"/>
    </row>
    <row r="10" spans="1:14" ht="18.600000000000001" thickBot="1" x14ac:dyDescent="0.4">
      <c r="A10" s="10" t="s">
        <v>18</v>
      </c>
      <c r="B10" s="11">
        <f>B8+B9</f>
        <v>277</v>
      </c>
      <c r="C10" s="11">
        <f>C8+C9</f>
        <v>228</v>
      </c>
      <c r="D10" s="11">
        <f t="shared" ref="D10:M10" si="1">D8+D9</f>
        <v>200</v>
      </c>
      <c r="E10" s="11">
        <f t="shared" si="1"/>
        <v>57</v>
      </c>
      <c r="F10" s="11">
        <f t="shared" si="1"/>
        <v>182</v>
      </c>
      <c r="G10" s="11">
        <f t="shared" si="1"/>
        <v>205</v>
      </c>
      <c r="H10" s="11">
        <f t="shared" si="1"/>
        <v>247</v>
      </c>
      <c r="I10" s="11">
        <f t="shared" si="1"/>
        <v>185</v>
      </c>
      <c r="J10" s="11">
        <f t="shared" si="1"/>
        <v>248</v>
      </c>
      <c r="K10" s="11">
        <f t="shared" si="1"/>
        <v>229</v>
      </c>
      <c r="L10" s="11">
        <f t="shared" si="1"/>
        <v>250</v>
      </c>
      <c r="M10" s="22">
        <f t="shared" si="1"/>
        <v>214</v>
      </c>
      <c r="N10" s="37"/>
    </row>
    <row r="11" spans="1:14" ht="18.600000000000001" thickTop="1" x14ac:dyDescent="0.35"/>
    <row r="12" spans="1:14" ht="21.6" thickBot="1" x14ac:dyDescent="0.45">
      <c r="A12" s="73" t="s">
        <v>19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3" spans="1:14" ht="18.600000000000001" thickTop="1" x14ac:dyDescent="0.35">
      <c r="A13" s="12"/>
      <c r="B13" s="5" t="s">
        <v>6</v>
      </c>
      <c r="C13" s="5" t="s">
        <v>7</v>
      </c>
      <c r="D13" s="5" t="s">
        <v>8</v>
      </c>
      <c r="E13" s="5" t="s">
        <v>9</v>
      </c>
      <c r="F13" s="5" t="s">
        <v>10</v>
      </c>
      <c r="G13" s="5" t="s">
        <v>11</v>
      </c>
      <c r="H13" s="5" t="s">
        <v>12</v>
      </c>
      <c r="I13" s="5" t="s">
        <v>13</v>
      </c>
      <c r="J13" s="5" t="s">
        <v>14</v>
      </c>
      <c r="K13" s="5" t="s">
        <v>15</v>
      </c>
      <c r="L13" s="5" t="s">
        <v>16</v>
      </c>
      <c r="M13" s="6" t="s">
        <v>17</v>
      </c>
      <c r="N13" s="34" t="s">
        <v>18</v>
      </c>
    </row>
    <row r="14" spans="1:14" ht="18.600000000000001" thickBot="1" x14ac:dyDescent="0.4">
      <c r="A14" s="13" t="s">
        <v>21</v>
      </c>
      <c r="B14" s="14">
        <v>127869.67</v>
      </c>
      <c r="C14" s="14">
        <v>147664.57</v>
      </c>
      <c r="D14" s="14">
        <v>116694.73</v>
      </c>
      <c r="E14" s="14">
        <v>126958.42</v>
      </c>
      <c r="F14" s="14">
        <v>124957.87</v>
      </c>
      <c r="G14" s="14">
        <v>113150.99</v>
      </c>
      <c r="H14" s="14">
        <v>190976.96</v>
      </c>
      <c r="I14" s="14">
        <v>135969.39000000001</v>
      </c>
      <c r="J14" s="14">
        <v>134492.54</v>
      </c>
      <c r="K14" s="14">
        <v>111784.49</v>
      </c>
      <c r="L14" s="14">
        <v>267998.13</v>
      </c>
      <c r="M14" s="15"/>
      <c r="N14" s="35">
        <f>SUM(B14:M14)</f>
        <v>1598517.7600000002</v>
      </c>
    </row>
    <row r="15" spans="1:14" ht="18.600000000000001" thickTop="1" x14ac:dyDescent="0.35">
      <c r="A15" s="16"/>
      <c r="B15" s="16"/>
      <c r="C15" s="17"/>
      <c r="D15" s="16"/>
      <c r="E15" s="16"/>
      <c r="F15" s="16"/>
      <c r="G15" s="16"/>
      <c r="H15" s="16"/>
      <c r="I15" s="16"/>
      <c r="J15" s="16"/>
      <c r="K15" s="16"/>
      <c r="L15" s="17"/>
      <c r="M15" s="16"/>
    </row>
    <row r="16" spans="1:14" x14ac:dyDescent="0.35">
      <c r="A16" s="16"/>
      <c r="B16" s="16"/>
      <c r="C16" s="17"/>
      <c r="D16" s="16"/>
      <c r="E16" s="16"/>
      <c r="F16" s="16"/>
      <c r="G16" s="16"/>
      <c r="H16" s="16"/>
      <c r="I16" s="16"/>
      <c r="J16" s="16"/>
      <c r="K16" s="16"/>
      <c r="L16" s="17"/>
      <c r="M16" s="16"/>
    </row>
    <row r="17" spans="1:14" x14ac:dyDescent="0.35">
      <c r="A17" s="2" t="s">
        <v>26</v>
      </c>
    </row>
    <row r="18" spans="1:14" ht="18.600000000000001" thickBot="1" x14ac:dyDescent="0.4">
      <c r="A18" s="74" t="s">
        <v>1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4" ht="18.600000000000001" thickTop="1" x14ac:dyDescent="0.35">
      <c r="A19" s="4"/>
      <c r="B19" s="5" t="s">
        <v>6</v>
      </c>
      <c r="C19" s="5" t="s">
        <v>7</v>
      </c>
      <c r="D19" s="5" t="s">
        <v>8</v>
      </c>
      <c r="E19" s="5" t="s">
        <v>9</v>
      </c>
      <c r="F19" s="5" t="s">
        <v>10</v>
      </c>
      <c r="G19" s="5" t="s">
        <v>11</v>
      </c>
      <c r="H19" s="5" t="s">
        <v>12</v>
      </c>
      <c r="I19" s="5" t="s">
        <v>13</v>
      </c>
      <c r="J19" s="5" t="s">
        <v>14</v>
      </c>
      <c r="K19" s="5" t="s">
        <v>15</v>
      </c>
      <c r="L19" s="5" t="s">
        <v>16</v>
      </c>
      <c r="M19" s="6" t="s">
        <v>17</v>
      </c>
    </row>
    <row r="20" spans="1:14" x14ac:dyDescent="0.35">
      <c r="A20" s="7" t="s">
        <v>2</v>
      </c>
      <c r="B20" s="8"/>
      <c r="C20" s="8"/>
      <c r="D20" s="8"/>
      <c r="E20" s="8"/>
      <c r="F20" s="8">
        <v>68</v>
      </c>
      <c r="G20" s="8"/>
      <c r="H20" s="8"/>
      <c r="I20" s="8">
        <v>82</v>
      </c>
      <c r="J20" s="8">
        <v>97</v>
      </c>
      <c r="K20" s="8">
        <v>75</v>
      </c>
      <c r="L20" s="8">
        <v>121</v>
      </c>
      <c r="M20" s="9">
        <v>72</v>
      </c>
    </row>
    <row r="21" spans="1:14" x14ac:dyDescent="0.35">
      <c r="A21" s="7" t="s">
        <v>3</v>
      </c>
      <c r="B21" s="8"/>
      <c r="C21" s="8"/>
      <c r="D21" s="8"/>
      <c r="E21" s="8"/>
      <c r="F21" s="8">
        <v>48</v>
      </c>
      <c r="G21" s="8"/>
      <c r="H21" s="8"/>
      <c r="I21" s="8">
        <v>37</v>
      </c>
      <c r="J21" s="8">
        <v>44</v>
      </c>
      <c r="K21" s="8">
        <v>46</v>
      </c>
      <c r="L21" s="8">
        <v>46</v>
      </c>
      <c r="M21" s="9">
        <v>47</v>
      </c>
    </row>
    <row r="22" spans="1:14" x14ac:dyDescent="0.35">
      <c r="A22" s="7" t="s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9"/>
    </row>
    <row r="23" spans="1:14" x14ac:dyDescent="0.35">
      <c r="A23" s="7" t="s">
        <v>5</v>
      </c>
      <c r="B23" s="8"/>
      <c r="C23" s="8"/>
      <c r="D23" s="8"/>
      <c r="E23" s="8"/>
      <c r="F23" s="8"/>
      <c r="G23" s="8"/>
      <c r="H23" s="8"/>
      <c r="I23" s="8">
        <v>1</v>
      </c>
      <c r="J23" s="8"/>
      <c r="K23" s="8"/>
      <c r="L23" s="8"/>
      <c r="M23" s="9">
        <v>1</v>
      </c>
    </row>
    <row r="24" spans="1:14" ht="18.600000000000001" thickBot="1" x14ac:dyDescent="0.4">
      <c r="A24" s="18" t="s">
        <v>24</v>
      </c>
      <c r="B24" s="23">
        <f>SUM(B20:B23)</f>
        <v>0</v>
      </c>
      <c r="C24" s="23">
        <f t="shared" ref="C24:M24" si="2">SUM(C20:C23)</f>
        <v>0</v>
      </c>
      <c r="D24" s="23">
        <f t="shared" si="2"/>
        <v>0</v>
      </c>
      <c r="E24" s="23">
        <v>102</v>
      </c>
      <c r="F24" s="23">
        <f>SUM(F20:F23)</f>
        <v>116</v>
      </c>
      <c r="G24" s="23">
        <v>119</v>
      </c>
      <c r="H24" s="23">
        <v>159</v>
      </c>
      <c r="I24" s="23">
        <f t="shared" si="2"/>
        <v>120</v>
      </c>
      <c r="J24" s="23">
        <f t="shared" si="2"/>
        <v>141</v>
      </c>
      <c r="K24" s="23">
        <f t="shared" si="2"/>
        <v>121</v>
      </c>
      <c r="L24" s="23">
        <f t="shared" si="2"/>
        <v>167</v>
      </c>
      <c r="M24" s="24">
        <f t="shared" si="2"/>
        <v>120</v>
      </c>
    </row>
    <row r="25" spans="1:14" ht="18.600000000000001" thickTop="1" x14ac:dyDescent="0.35">
      <c r="A25" s="4" t="s">
        <v>4</v>
      </c>
      <c r="B25" s="20"/>
      <c r="C25" s="20"/>
      <c r="D25" s="20"/>
      <c r="E25" s="20"/>
      <c r="F25" s="20">
        <v>6</v>
      </c>
      <c r="G25" s="20">
        <v>51</v>
      </c>
      <c r="H25" s="20">
        <v>66</v>
      </c>
      <c r="I25" s="20">
        <v>71</v>
      </c>
      <c r="J25" s="20">
        <v>53</v>
      </c>
      <c r="K25" s="20">
        <v>50</v>
      </c>
      <c r="L25" s="20">
        <v>53</v>
      </c>
      <c r="M25" s="21">
        <v>42</v>
      </c>
    </row>
    <row r="26" spans="1:14" ht="18.600000000000001" thickBot="1" x14ac:dyDescent="0.4">
      <c r="A26" s="10" t="s">
        <v>18</v>
      </c>
      <c r="B26" s="11">
        <f>B24+B25</f>
        <v>0</v>
      </c>
      <c r="C26" s="11">
        <f>C24+C25</f>
        <v>0</v>
      </c>
      <c r="D26" s="11">
        <f t="shared" ref="D26:M26" si="3">D24+D25</f>
        <v>0</v>
      </c>
      <c r="E26" s="11">
        <f t="shared" si="3"/>
        <v>102</v>
      </c>
      <c r="F26" s="11">
        <f t="shared" si="3"/>
        <v>122</v>
      </c>
      <c r="G26" s="11">
        <f t="shared" si="3"/>
        <v>170</v>
      </c>
      <c r="H26" s="11">
        <f t="shared" si="3"/>
        <v>225</v>
      </c>
      <c r="I26" s="11">
        <f t="shared" si="3"/>
        <v>191</v>
      </c>
      <c r="J26" s="11">
        <f t="shared" si="3"/>
        <v>194</v>
      </c>
      <c r="K26" s="11">
        <f t="shared" si="3"/>
        <v>171</v>
      </c>
      <c r="L26" s="11">
        <f t="shared" si="3"/>
        <v>220</v>
      </c>
      <c r="M26" s="22">
        <f t="shared" si="3"/>
        <v>162</v>
      </c>
    </row>
    <row r="27" spans="1:14" ht="18.600000000000001" thickTop="1" x14ac:dyDescent="0.35"/>
    <row r="28" spans="1:14" ht="18.600000000000001" thickBot="1" x14ac:dyDescent="0.4">
      <c r="A28" s="74" t="s">
        <v>19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4" ht="18.600000000000001" thickTop="1" x14ac:dyDescent="0.35">
      <c r="A29" s="12"/>
      <c r="B29" s="5" t="s">
        <v>6</v>
      </c>
      <c r="C29" s="5" t="s">
        <v>7</v>
      </c>
      <c r="D29" s="5" t="s">
        <v>8</v>
      </c>
      <c r="E29" s="25" t="s">
        <v>9</v>
      </c>
      <c r="F29" s="5" t="s">
        <v>10</v>
      </c>
      <c r="G29" s="5" t="s">
        <v>11</v>
      </c>
      <c r="H29" s="5" t="s">
        <v>12</v>
      </c>
      <c r="I29" s="5" t="s">
        <v>13</v>
      </c>
      <c r="J29" s="5" t="s">
        <v>14</v>
      </c>
      <c r="K29" s="5" t="s">
        <v>15</v>
      </c>
      <c r="L29" s="5" t="s">
        <v>16</v>
      </c>
      <c r="M29" s="28" t="s">
        <v>17</v>
      </c>
      <c r="N29" s="34" t="s">
        <v>18</v>
      </c>
    </row>
    <row r="30" spans="1:14" ht="18.600000000000001" thickBot="1" x14ac:dyDescent="0.4">
      <c r="A30" s="13" t="s">
        <v>21</v>
      </c>
      <c r="B30" s="14">
        <v>126794.37</v>
      </c>
      <c r="C30" s="14">
        <v>127600.71</v>
      </c>
      <c r="D30" s="14">
        <v>82994.679999999993</v>
      </c>
      <c r="E30" s="26">
        <v>217692.63</v>
      </c>
      <c r="F30" s="14">
        <v>86007.86</v>
      </c>
      <c r="G30" s="14">
        <v>109733.9</v>
      </c>
      <c r="H30" s="14">
        <v>101497.9</v>
      </c>
      <c r="I30" s="14">
        <v>111271.81</v>
      </c>
      <c r="J30" s="14">
        <v>107003.02</v>
      </c>
      <c r="K30" s="14">
        <v>94056.97</v>
      </c>
      <c r="L30" s="14">
        <v>95434.17</v>
      </c>
      <c r="M30" s="29">
        <v>86979.98</v>
      </c>
      <c r="N30" s="35">
        <f>SUM(B30:M30)</f>
        <v>1347068</v>
      </c>
    </row>
    <row r="31" spans="1:14" ht="18.600000000000001" thickTop="1" x14ac:dyDescent="0.35">
      <c r="G31" s="17"/>
    </row>
    <row r="32" spans="1:14" x14ac:dyDescent="0.35">
      <c r="E32" s="27" t="s">
        <v>27</v>
      </c>
      <c r="M32" s="30" t="s">
        <v>30</v>
      </c>
    </row>
    <row r="33" spans="5:13" x14ac:dyDescent="0.35">
      <c r="E33" s="27" t="s">
        <v>28</v>
      </c>
      <c r="M33" s="30" t="s">
        <v>31</v>
      </c>
    </row>
    <row r="34" spans="5:13" x14ac:dyDescent="0.35">
      <c r="E34" s="27" t="s">
        <v>29</v>
      </c>
      <c r="M34" s="30" t="s">
        <v>32</v>
      </c>
    </row>
  </sheetData>
  <mergeCells count="4">
    <mergeCell ref="A3:M3"/>
    <mergeCell ref="A12:M12"/>
    <mergeCell ref="A18:M18"/>
    <mergeCell ref="A28:M28"/>
  </mergeCells>
  <pageMargins left="0.7" right="0.7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2025-2027</vt:lpstr>
      <vt:lpstr>2019-2021</vt:lpstr>
      <vt:lpstr>2017-2019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lepin</dc:creator>
  <cp:lastModifiedBy>leeann patton</cp:lastModifiedBy>
  <cp:lastPrinted>2026-08-03T19:32:10Z</cp:lastPrinted>
  <dcterms:created xsi:type="dcterms:W3CDTF">2026-03-23T22:28:57Z</dcterms:created>
  <dcterms:modified xsi:type="dcterms:W3CDTF">2026-10-14T16:12:27Z</dcterms:modified>
</cp:coreProperties>
</file>